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75" windowHeight="5175" activeTab="0"/>
  </bookViews>
  <sheets>
    <sheet name="国立_研究費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<sst xmlns="http://schemas.openxmlformats.org/spreadsheetml/2006/main" count="103" uniqueCount="98">
  <si>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>Ｂ</t>
  </si>
  <si>
    <t>Ｇ</t>
  </si>
  <si>
    <t>入院・外来の別</t>
  </si>
  <si>
    <t>ﾎﾟｲﾝﾄ数</t>
  </si>
  <si>
    <t>軽度</t>
  </si>
  <si>
    <t>中等度</t>
  </si>
  <si>
    <t>外来</t>
  </si>
  <si>
    <t>入院</t>
  </si>
  <si>
    <t>皮下・筋注</t>
  </si>
  <si>
    <t>Ｅ</t>
  </si>
  <si>
    <t>成人</t>
  </si>
  <si>
    <t>４週間以内</t>
  </si>
  <si>
    <t>５～２４週</t>
  </si>
  <si>
    <t>１回</t>
  </si>
  <si>
    <t>ウエイト</t>
  </si>
  <si>
    <t>個々の治験について、要素毎に該当するポイントを求め、そのポイントを合計したものをその試験のポイント数とする。</t>
  </si>
  <si>
    <t>対象疾患の重篤度</t>
  </si>
  <si>
    <t>治験薬製造承認の状況</t>
  </si>
  <si>
    <t>未承認</t>
  </si>
  <si>
    <t>Ｄ</t>
  </si>
  <si>
    <t>デザイン</t>
  </si>
  <si>
    <t>オープン</t>
  </si>
  <si>
    <t>単盲検</t>
  </si>
  <si>
    <t>二重盲検</t>
  </si>
  <si>
    <t>プラセボの使用</t>
  </si>
  <si>
    <t>使用</t>
  </si>
  <si>
    <t>Ｆ</t>
  </si>
  <si>
    <t>併用薬の使用</t>
  </si>
  <si>
    <t>同効薬のみ禁止</t>
  </si>
  <si>
    <t>全面禁止</t>
  </si>
  <si>
    <t>内用・外用</t>
  </si>
  <si>
    <t>静注・特殊</t>
  </si>
  <si>
    <t>Ｈ</t>
  </si>
  <si>
    <t>I</t>
  </si>
  <si>
    <t>被験者層</t>
  </si>
  <si>
    <t>乳児、新生児</t>
  </si>
  <si>
    <t>１９以下</t>
  </si>
  <si>
    <t>３０以上</t>
  </si>
  <si>
    <t>Ｋ</t>
  </si>
  <si>
    <t>チェックポイントの経過観察回数</t>
  </si>
  <si>
    <t>４以下</t>
  </si>
  <si>
    <t>１０以上</t>
  </si>
  <si>
    <t>Ｌ</t>
  </si>
  <si>
    <t>臨床症状観察項目数</t>
  </si>
  <si>
    <t>Ｍ</t>
  </si>
  <si>
    <t>一般的検査＋非侵襲的機能検査及び画像診断項目数</t>
  </si>
  <si>
    <t>４９以下</t>
  </si>
  <si>
    <t>１００以上</t>
  </si>
  <si>
    <t>Ｎ</t>
  </si>
  <si>
    <t>侵襲的機能検査及び画像診断回数</t>
  </si>
  <si>
    <t>Ｏ</t>
  </si>
  <si>
    <t>特殊検査のための検体採取回数</t>
  </si>
  <si>
    <t>Ｐ</t>
  </si>
  <si>
    <t>生検回数</t>
  </si>
  <si>
    <t>×回数</t>
  </si>
  <si>
    <t>Ｑ</t>
  </si>
  <si>
    <t>症例発表</t>
  </si>
  <si>
    <t>承認申請に使用される文書等の作成</t>
  </si>
  <si>
    <t>３０枚以内</t>
  </si>
  <si>
    <t>３１～５０枚</t>
  </si>
  <si>
    <t>５１枚以上</t>
  </si>
  <si>
    <t>相の種類</t>
  </si>
  <si>
    <t>Ⅱ相・Ⅲ相</t>
  </si>
  <si>
    <t>Ⅰ相</t>
  </si>
  <si>
    <t>Ａ</t>
  </si>
  <si>
    <t>Ｃ</t>
  </si>
  <si>
    <t>Ｊ</t>
  </si>
  <si>
    <t>２０～２９</t>
  </si>
  <si>
    <t>５～９</t>
  </si>
  <si>
    <t>５０～９９</t>
  </si>
  <si>
    <t>Ｒ</t>
  </si>
  <si>
    <t>Ｓ</t>
  </si>
  <si>
    <t>合計ポイント数</t>
  </si>
  <si>
    <t>【実施症例についての出来高費用】</t>
  </si>
  <si>
    <t>要素</t>
  </si>
  <si>
    <t>被験者の選出
（適格＋除外基準数）</t>
  </si>
  <si>
    <t>小児、成人
（高齢者、肝・腎障害等合併有）</t>
  </si>
  <si>
    <t>他の適応に
国内で承認</t>
  </si>
  <si>
    <t>同一適応に
欧米で承認</t>
  </si>
  <si>
    <t>同効薬でも
不変使用可</t>
  </si>
  <si>
    <t>Ⅲ　　　　　　　
（ウエイト×５）</t>
  </si>
  <si>
    <t>Ⅱ　　　　　　　　
（ウエイト×３）</t>
  </si>
  <si>
    <t>Ⅰ　　　　　　　　　　　　　（ウエイト×１）</t>
  </si>
  <si>
    <t>ポ　イ　ン　ト</t>
  </si>
  <si>
    <t>該当箇所に○を入力（ダウンリスト有）</t>
  </si>
  <si>
    <t>入力の方法：</t>
  </si>
  <si>
    <t>数字を直接入力</t>
  </si>
  <si>
    <t>【課題名】：</t>
  </si>
  <si>
    <t>【依頼者名】：</t>
  </si>
  <si>
    <t>研究経費（係数）　：　2.8　（試験の難易度、期間等によっては応相談（～2.6））</t>
  </si>
  <si>
    <t>Ｑ及びＲの合計ポイント数</t>
  </si>
  <si>
    <t>１症例あたりの「臨床研究経費」（税別）　：　ポイント数(*)×係数×6,000円＝</t>
  </si>
  <si>
    <t>Ｑ及びＲを除いた合計ポイント数 (*)</t>
  </si>
  <si>
    <t>２５～５２週</t>
  </si>
  <si>
    <t>治験薬の投与経路</t>
  </si>
  <si>
    <t>治験薬の投与期間</t>
  </si>
  <si>
    <t>　　　　　研究経費ポイント算出表（国立病院機構）　　　</t>
  </si>
  <si>
    <t>重症・重篤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</si>
</sst>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.0000000_ "/>
    <numFmt numFmtId="187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61" applyFont="1">
      <alignment/>
      <protection/>
    </xf>
    <xf numFmtId="0" fontId="0" fillId="0" borderId="0" xfId="61" applyNumberFormat="1" applyFont="1" applyAlignment="1">
      <alignment horizontal="left"/>
      <protection/>
    </xf>
    <xf numFmtId="0" fontId="0" fillId="0" borderId="0" xfId="61" applyNumberFormat="1" applyFont="1" applyAlignment="1">
      <alignment horizontal="left" wrapText="1"/>
      <protection/>
    </xf>
    <xf numFmtId="0" fontId="0" fillId="0" borderId="0" xfId="61" applyNumberFormat="1" applyFont="1" applyAlignment="1">
      <alignment horizontal="left" shrinkToFit="1"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0" xfId="61" applyFont="1" applyAlignment="1">
      <alignment horizontal="left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7" borderId="2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61" applyFont="1" applyFill="1" applyAlignment="1">
      <alignment horizont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3" fillId="0" borderId="31" xfId="0" applyFont="1" applyFill="1" applyBorder="1" applyAlignment="1">
      <alignment horizontal="center" vertical="center"/>
    </xf>
    <xf numFmtId="0" fontId="41" fillId="7" borderId="37" xfId="0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61" applyFont="1" applyAlignment="1">
      <alignment horizontal="center"/>
      <protection/>
    </xf>
    <xf numFmtId="0" fontId="0" fillId="0" borderId="0" xfId="61" applyNumberFormat="1" applyFont="1" applyAlignment="1">
      <alignment horizontal="center" vertical="center"/>
      <protection/>
    </xf>
    <xf numFmtId="187" fontId="0" fillId="0" borderId="47" xfId="61" applyNumberFormat="1" applyFont="1" applyFill="1" applyBorder="1" applyAlignment="1">
      <alignment horizontal="center"/>
      <protection/>
    </xf>
    <xf numFmtId="0" fontId="0" fillId="6" borderId="32" xfId="61" applyNumberFormat="1" applyFont="1" applyFill="1" applyBorder="1" applyAlignment="1">
      <alignment horizontal="center" vertical="center" wrapText="1"/>
      <protection/>
    </xf>
    <xf numFmtId="0" fontId="0" fillId="6" borderId="34" xfId="61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61" applyNumberFormat="1" applyFont="1" applyAlignment="1">
      <alignment horizontal="left" vertical="center" wrapText="1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2.875" style="6" bestFit="1" customWidth="1"/>
    <col min="2" max="2" width="25.625" style="32" customWidth="1"/>
    <col min="3" max="3" width="6.75390625" style="6" customWidth="1"/>
    <col min="4" max="4" width="12.50390625" style="31" customWidth="1"/>
    <col min="5" max="5" width="6.25390625" style="6" customWidth="1"/>
    <col min="6" max="6" width="12.50390625" style="31" customWidth="1"/>
    <col min="7" max="7" width="6.25390625" style="6" customWidth="1"/>
    <col min="8" max="8" width="12.50390625" style="31" customWidth="1"/>
    <col min="9" max="9" width="6.25390625" style="6" customWidth="1"/>
    <col min="10" max="10" width="8.625" style="31" customWidth="1"/>
    <col min="11" max="16384" width="9.00390625" style="31" customWidth="1"/>
  </cols>
  <sheetData>
    <row r="1" spans="1:10" s="4" customFormat="1" ht="24" customHeight="1">
      <c r="A1" s="2"/>
      <c r="B1" s="96" t="s">
        <v>96</v>
      </c>
      <c r="C1" s="96"/>
      <c r="D1" s="96"/>
      <c r="E1" s="96"/>
      <c r="F1" s="96"/>
      <c r="G1" s="96"/>
      <c r="H1" s="96"/>
      <c r="I1" s="96"/>
      <c r="J1" s="96"/>
    </row>
    <row r="2" spans="1:10" s="4" customFormat="1" ht="21" customHeight="1">
      <c r="A2" s="53" t="s">
        <v>87</v>
      </c>
      <c r="B2" s="3"/>
      <c r="C2" s="1"/>
      <c r="E2" s="2"/>
      <c r="G2" s="2"/>
      <c r="I2" s="2"/>
      <c r="J2" s="69"/>
    </row>
    <row r="3" spans="1:9" s="4" customFormat="1" ht="19.5" customHeight="1">
      <c r="A3" s="53" t="s">
        <v>88</v>
      </c>
      <c r="B3" s="3"/>
      <c r="C3" s="1"/>
      <c r="E3" s="2"/>
      <c r="G3" s="2"/>
      <c r="I3" s="2"/>
    </row>
    <row r="4" spans="1:9" s="8" customFormat="1" ht="17.25" customHeight="1">
      <c r="A4" s="73" t="s">
        <v>15</v>
      </c>
      <c r="B4" s="72"/>
      <c r="C4" s="6"/>
      <c r="D4" s="7"/>
      <c r="E4" s="7"/>
      <c r="G4" s="6"/>
      <c r="I4" s="6"/>
    </row>
    <row r="5" spans="1:9" s="8" customFormat="1" ht="3.75" customHeight="1">
      <c r="A5" s="35"/>
      <c r="B5" s="5"/>
      <c r="C5" s="6"/>
      <c r="D5" s="7"/>
      <c r="E5" s="7"/>
      <c r="G5" s="6"/>
      <c r="I5" s="6"/>
    </row>
    <row r="6" spans="1:9" s="8" customFormat="1" ht="17.25" customHeight="1">
      <c r="A6" s="35"/>
      <c r="B6" s="69" t="s">
        <v>85</v>
      </c>
      <c r="C6" s="67"/>
      <c r="D6" s="70" t="s">
        <v>84</v>
      </c>
      <c r="E6" s="7"/>
      <c r="G6" s="68"/>
      <c r="H6" s="71" t="s">
        <v>86</v>
      </c>
      <c r="I6" s="6"/>
    </row>
    <row r="7" spans="1:9" s="13" customFormat="1" ht="3.75" customHeight="1" thickBot="1">
      <c r="A7" s="9"/>
      <c r="B7" s="10"/>
      <c r="C7" s="11"/>
      <c r="D7" s="12"/>
      <c r="E7" s="12"/>
      <c r="G7" s="11"/>
      <c r="I7" s="11"/>
    </row>
    <row r="8" spans="1:10" s="8" customFormat="1" ht="13.5">
      <c r="A8" s="14"/>
      <c r="B8" s="15"/>
      <c r="C8" s="16"/>
      <c r="D8" s="97" t="s">
        <v>83</v>
      </c>
      <c r="E8" s="98"/>
      <c r="F8" s="98"/>
      <c r="G8" s="98"/>
      <c r="H8" s="98"/>
      <c r="I8" s="98"/>
      <c r="J8" s="99"/>
    </row>
    <row r="9" spans="1:10" s="19" customFormat="1" ht="30" customHeight="1" thickBot="1">
      <c r="A9" s="82" t="s">
        <v>74</v>
      </c>
      <c r="B9" s="83"/>
      <c r="C9" s="17" t="s">
        <v>14</v>
      </c>
      <c r="D9" s="84" t="s">
        <v>82</v>
      </c>
      <c r="E9" s="85"/>
      <c r="F9" s="86" t="s">
        <v>81</v>
      </c>
      <c r="G9" s="85"/>
      <c r="H9" s="86" t="s">
        <v>80</v>
      </c>
      <c r="I9" s="85"/>
      <c r="J9" s="18" t="s">
        <v>3</v>
      </c>
    </row>
    <row r="10" spans="1:10" s="4" customFormat="1" ht="30" customHeight="1">
      <c r="A10" s="20" t="s">
        <v>64</v>
      </c>
      <c r="B10" s="21" t="s">
        <v>16</v>
      </c>
      <c r="C10" s="22">
        <v>2</v>
      </c>
      <c r="D10" s="56" t="s">
        <v>4</v>
      </c>
      <c r="E10" s="51"/>
      <c r="F10" s="49" t="s">
        <v>5</v>
      </c>
      <c r="G10" s="51"/>
      <c r="H10" s="66" t="s">
        <v>97</v>
      </c>
      <c r="I10" s="51"/>
      <c r="J10" s="23">
        <f>IF(E10="○",C10*1,IF(G10="○",C10*3,IF(I10="○",C10*5,0)))</f>
        <v>0</v>
      </c>
    </row>
    <row r="11" spans="1:10" s="4" customFormat="1" ht="30" customHeight="1">
      <c r="A11" s="24" t="s">
        <v>0</v>
      </c>
      <c r="B11" s="25" t="s">
        <v>2</v>
      </c>
      <c r="C11" s="26">
        <v>1</v>
      </c>
      <c r="D11" s="57" t="s">
        <v>6</v>
      </c>
      <c r="E11" s="55"/>
      <c r="F11" s="50" t="s">
        <v>7</v>
      </c>
      <c r="G11" s="55"/>
      <c r="H11" s="79"/>
      <c r="I11" s="81"/>
      <c r="J11" s="27">
        <f>IF(E11="○",C11*1,IF(G11="○",C11*3,0))</f>
        <v>0</v>
      </c>
    </row>
    <row r="12" spans="1:10" s="4" customFormat="1" ht="30" customHeight="1">
      <c r="A12" s="28" t="s">
        <v>65</v>
      </c>
      <c r="B12" s="76" t="s">
        <v>17</v>
      </c>
      <c r="C12" s="30">
        <v>1</v>
      </c>
      <c r="D12" s="59" t="s">
        <v>77</v>
      </c>
      <c r="E12" s="55"/>
      <c r="F12" s="60" t="s">
        <v>78</v>
      </c>
      <c r="G12" s="52"/>
      <c r="H12" s="34" t="s">
        <v>18</v>
      </c>
      <c r="I12" s="55"/>
      <c r="J12" s="23">
        <f>IF(E12="○",C12*1,IF(G12="○",C12*3,IF(I12="○",C12*5,0)))</f>
        <v>0</v>
      </c>
    </row>
    <row r="13" spans="1:10" s="4" customFormat="1" ht="30" customHeight="1">
      <c r="A13" s="24" t="s">
        <v>19</v>
      </c>
      <c r="B13" s="25" t="s">
        <v>20</v>
      </c>
      <c r="C13" s="26">
        <v>2</v>
      </c>
      <c r="D13" s="57" t="s">
        <v>21</v>
      </c>
      <c r="E13" s="55"/>
      <c r="F13" s="50" t="s">
        <v>22</v>
      </c>
      <c r="G13" s="52"/>
      <c r="H13" s="33" t="s">
        <v>23</v>
      </c>
      <c r="I13" s="55"/>
      <c r="J13" s="23">
        <f>IF(E13="○",C13*1,IF(G13="○",C13*3,IF(I13="○",C13*5,0)))</f>
        <v>0</v>
      </c>
    </row>
    <row r="14" spans="1:10" s="4" customFormat="1" ht="30" customHeight="1">
      <c r="A14" s="28" t="s">
        <v>9</v>
      </c>
      <c r="B14" s="29" t="s">
        <v>24</v>
      </c>
      <c r="C14" s="30">
        <v>3</v>
      </c>
      <c r="D14" s="57" t="s">
        <v>25</v>
      </c>
      <c r="E14" s="55"/>
      <c r="F14" s="79"/>
      <c r="G14" s="80"/>
      <c r="H14" s="80"/>
      <c r="I14" s="81"/>
      <c r="J14" s="27">
        <f>IF(E14="○",C14*1,0)</f>
        <v>0</v>
      </c>
    </row>
    <row r="15" spans="1:10" s="4" customFormat="1" ht="30" customHeight="1">
      <c r="A15" s="28" t="s">
        <v>26</v>
      </c>
      <c r="B15" s="29" t="s">
        <v>27</v>
      </c>
      <c r="C15" s="30">
        <v>1</v>
      </c>
      <c r="D15" s="59" t="s">
        <v>79</v>
      </c>
      <c r="E15" s="55"/>
      <c r="F15" s="60" t="s">
        <v>28</v>
      </c>
      <c r="G15" s="52"/>
      <c r="H15" s="33" t="s">
        <v>29</v>
      </c>
      <c r="I15" s="55"/>
      <c r="J15" s="23">
        <f>IF(E15="○",C15*1,IF(G15="○",C15*3,IF(I15="○",C15*5,0)))</f>
        <v>0</v>
      </c>
    </row>
    <row r="16" spans="1:10" s="4" customFormat="1" ht="30" customHeight="1">
      <c r="A16" s="28" t="s">
        <v>1</v>
      </c>
      <c r="B16" s="76" t="s">
        <v>94</v>
      </c>
      <c r="C16" s="30">
        <v>1</v>
      </c>
      <c r="D16" s="57" t="s">
        <v>30</v>
      </c>
      <c r="E16" s="55"/>
      <c r="F16" s="50" t="s">
        <v>8</v>
      </c>
      <c r="G16" s="52"/>
      <c r="H16" s="33" t="s">
        <v>31</v>
      </c>
      <c r="I16" s="55"/>
      <c r="J16" s="23">
        <f>IF(E16="○",C16*1,IF(G16="○",C16*3,IF(I16="○",C16*5,0)))</f>
        <v>0</v>
      </c>
    </row>
    <row r="17" spans="1:10" s="4" customFormat="1" ht="30" customHeight="1">
      <c r="A17" s="74" t="s">
        <v>32</v>
      </c>
      <c r="B17" s="77" t="s">
        <v>95</v>
      </c>
      <c r="C17" s="26">
        <v>3</v>
      </c>
      <c r="D17" s="57" t="s">
        <v>11</v>
      </c>
      <c r="E17" s="55"/>
      <c r="F17" s="50" t="s">
        <v>12</v>
      </c>
      <c r="G17" s="52"/>
      <c r="H17" s="75" t="s">
        <v>93</v>
      </c>
      <c r="I17" s="55"/>
      <c r="J17" s="23">
        <f aca="true" t="shared" si="0" ref="J17:J22">IF(E17="○",C17*1,IF(G17="○",C17*3,IF(I17="○",C17*5,0)))</f>
        <v>0</v>
      </c>
    </row>
    <row r="18" spans="1:10" s="4" customFormat="1" ht="36">
      <c r="A18" s="24" t="s">
        <v>33</v>
      </c>
      <c r="B18" s="25" t="s">
        <v>34</v>
      </c>
      <c r="C18" s="26">
        <v>1</v>
      </c>
      <c r="D18" s="57" t="s">
        <v>10</v>
      </c>
      <c r="E18" s="55"/>
      <c r="F18" s="60" t="s">
        <v>76</v>
      </c>
      <c r="G18" s="52"/>
      <c r="H18" s="34" t="s">
        <v>35</v>
      </c>
      <c r="I18" s="55"/>
      <c r="J18" s="23">
        <f t="shared" si="0"/>
        <v>0</v>
      </c>
    </row>
    <row r="19" spans="1:10" s="4" customFormat="1" ht="39.75" customHeight="1">
      <c r="A19" s="24" t="s">
        <v>66</v>
      </c>
      <c r="B19" s="58" t="s">
        <v>75</v>
      </c>
      <c r="C19" s="26">
        <v>1</v>
      </c>
      <c r="D19" s="57" t="s">
        <v>36</v>
      </c>
      <c r="E19" s="55"/>
      <c r="F19" s="50" t="s">
        <v>67</v>
      </c>
      <c r="G19" s="52"/>
      <c r="H19" s="33" t="s">
        <v>37</v>
      </c>
      <c r="I19" s="55"/>
      <c r="J19" s="23">
        <f t="shared" si="0"/>
        <v>0</v>
      </c>
    </row>
    <row r="20" spans="1:10" s="4" customFormat="1" ht="39.75" customHeight="1">
      <c r="A20" s="24" t="s">
        <v>38</v>
      </c>
      <c r="B20" s="58" t="s">
        <v>39</v>
      </c>
      <c r="C20" s="26">
        <v>2</v>
      </c>
      <c r="D20" s="57" t="s">
        <v>40</v>
      </c>
      <c r="E20" s="55"/>
      <c r="F20" s="50" t="s">
        <v>68</v>
      </c>
      <c r="G20" s="52"/>
      <c r="H20" s="33" t="s">
        <v>41</v>
      </c>
      <c r="I20" s="55"/>
      <c r="J20" s="23">
        <f t="shared" si="0"/>
        <v>0</v>
      </c>
    </row>
    <row r="21" spans="1:10" s="4" customFormat="1" ht="30" customHeight="1">
      <c r="A21" s="24" t="s">
        <v>42</v>
      </c>
      <c r="B21" s="25" t="s">
        <v>43</v>
      </c>
      <c r="C21" s="26">
        <v>1</v>
      </c>
      <c r="D21" s="57" t="s">
        <v>40</v>
      </c>
      <c r="E21" s="55"/>
      <c r="F21" s="50" t="s">
        <v>68</v>
      </c>
      <c r="G21" s="52"/>
      <c r="H21" s="33" t="s">
        <v>41</v>
      </c>
      <c r="I21" s="55"/>
      <c r="J21" s="23">
        <f t="shared" si="0"/>
        <v>0</v>
      </c>
    </row>
    <row r="22" spans="1:10" s="4" customFormat="1" ht="49.5" customHeight="1">
      <c r="A22" s="24" t="s">
        <v>44</v>
      </c>
      <c r="B22" s="78" t="s">
        <v>45</v>
      </c>
      <c r="C22" s="26">
        <v>1</v>
      </c>
      <c r="D22" s="57" t="s">
        <v>46</v>
      </c>
      <c r="E22" s="55"/>
      <c r="F22" s="50" t="s">
        <v>69</v>
      </c>
      <c r="G22" s="52"/>
      <c r="H22" s="33" t="s">
        <v>47</v>
      </c>
      <c r="I22" s="55"/>
      <c r="J22" s="23">
        <f t="shared" si="0"/>
        <v>0</v>
      </c>
    </row>
    <row r="23" spans="1:10" s="4" customFormat="1" ht="39.75" customHeight="1">
      <c r="A23" s="24" t="s">
        <v>48</v>
      </c>
      <c r="B23" s="25" t="s">
        <v>49</v>
      </c>
      <c r="C23" s="26">
        <v>3</v>
      </c>
      <c r="D23" s="54" t="s">
        <v>54</v>
      </c>
      <c r="E23" s="61"/>
      <c r="F23" s="79"/>
      <c r="G23" s="80"/>
      <c r="H23" s="80"/>
      <c r="I23" s="81"/>
      <c r="J23" s="37">
        <f>E23*C23</f>
        <v>0</v>
      </c>
    </row>
    <row r="24" spans="1:10" s="4" customFormat="1" ht="39.75" customHeight="1">
      <c r="A24" s="24" t="s">
        <v>50</v>
      </c>
      <c r="B24" s="25" t="s">
        <v>51</v>
      </c>
      <c r="C24" s="26">
        <v>2</v>
      </c>
      <c r="D24" s="54" t="s">
        <v>54</v>
      </c>
      <c r="E24" s="61"/>
      <c r="F24" s="79"/>
      <c r="G24" s="80"/>
      <c r="H24" s="80"/>
      <c r="I24" s="81"/>
      <c r="J24" s="37">
        <f>E24*C24</f>
        <v>0</v>
      </c>
    </row>
    <row r="25" spans="1:10" s="4" customFormat="1" ht="30" customHeight="1">
      <c r="A25" s="24" t="s">
        <v>52</v>
      </c>
      <c r="B25" s="25" t="s">
        <v>53</v>
      </c>
      <c r="C25" s="26">
        <v>5</v>
      </c>
      <c r="D25" s="54" t="s">
        <v>54</v>
      </c>
      <c r="E25" s="61"/>
      <c r="F25" s="79"/>
      <c r="G25" s="80"/>
      <c r="H25" s="80"/>
      <c r="I25" s="81"/>
      <c r="J25" s="37">
        <f>E25*C25</f>
        <v>0</v>
      </c>
    </row>
    <row r="26" spans="1:10" s="4" customFormat="1" ht="30" customHeight="1">
      <c r="A26" s="24" t="s">
        <v>55</v>
      </c>
      <c r="B26" s="25" t="s">
        <v>56</v>
      </c>
      <c r="C26" s="26">
        <v>7</v>
      </c>
      <c r="D26" s="57" t="s">
        <v>13</v>
      </c>
      <c r="E26" s="61"/>
      <c r="F26" s="79"/>
      <c r="G26" s="80"/>
      <c r="H26" s="80"/>
      <c r="I26" s="81"/>
      <c r="J26" s="37">
        <f>E26*C26</f>
        <v>0</v>
      </c>
    </row>
    <row r="27" spans="1:10" s="4" customFormat="1" ht="39.75" customHeight="1">
      <c r="A27" s="24" t="s">
        <v>70</v>
      </c>
      <c r="B27" s="25" t="s">
        <v>57</v>
      </c>
      <c r="C27" s="26">
        <v>5</v>
      </c>
      <c r="D27" s="57" t="s">
        <v>58</v>
      </c>
      <c r="E27" s="55"/>
      <c r="F27" s="50" t="s">
        <v>59</v>
      </c>
      <c r="G27" s="55"/>
      <c r="H27" s="33" t="s">
        <v>60</v>
      </c>
      <c r="I27" s="55"/>
      <c r="J27" s="23">
        <f>IF(E27="○",C27*1,IF(G27="○",C27*3,IF(I27="○",C27*5,0)))</f>
        <v>0</v>
      </c>
    </row>
    <row r="28" spans="1:10" s="4" customFormat="1" ht="30" customHeight="1">
      <c r="A28" s="38" t="s">
        <v>71</v>
      </c>
      <c r="B28" s="39" t="s">
        <v>61</v>
      </c>
      <c r="C28" s="40">
        <v>2</v>
      </c>
      <c r="D28" s="57" t="s">
        <v>62</v>
      </c>
      <c r="E28" s="55"/>
      <c r="F28" s="50" t="s">
        <v>63</v>
      </c>
      <c r="G28" s="55"/>
      <c r="H28" s="79"/>
      <c r="I28" s="81"/>
      <c r="J28" s="27">
        <f>IF(E28="○",C28*1,IF(G28="○",C28*3,0))</f>
        <v>0</v>
      </c>
    </row>
    <row r="29" spans="1:10" s="4" customFormat="1" ht="13.5">
      <c r="A29" s="92" t="s">
        <v>72</v>
      </c>
      <c r="B29" s="93"/>
      <c r="C29" s="101"/>
      <c r="D29" s="103" t="s">
        <v>92</v>
      </c>
      <c r="E29" s="104"/>
      <c r="F29" s="104"/>
      <c r="G29" s="104"/>
      <c r="H29" s="104"/>
      <c r="I29" s="105"/>
      <c r="J29" s="36">
        <f>SUM(J10:J25,J28)</f>
        <v>0</v>
      </c>
    </row>
    <row r="30" spans="1:10" s="4" customFormat="1" ht="14.25" thickBot="1">
      <c r="A30" s="94"/>
      <c r="B30" s="95"/>
      <c r="C30" s="102"/>
      <c r="D30" s="106" t="s">
        <v>90</v>
      </c>
      <c r="E30" s="107"/>
      <c r="F30" s="107"/>
      <c r="G30" s="107"/>
      <c r="H30" s="107"/>
      <c r="I30" s="108"/>
      <c r="J30" s="18">
        <f>J26+J27</f>
        <v>0</v>
      </c>
    </row>
    <row r="31" spans="4:9" ht="9" customHeight="1">
      <c r="D31" s="41"/>
      <c r="E31" s="62"/>
      <c r="F31" s="41"/>
      <c r="G31" s="62"/>
      <c r="H31" s="41"/>
      <c r="I31" s="62"/>
    </row>
    <row r="32" spans="2:9" ht="16.5" customHeight="1">
      <c r="B32" s="100" t="s">
        <v>73</v>
      </c>
      <c r="C32" s="100"/>
      <c r="D32" s="100"/>
      <c r="E32" s="62"/>
      <c r="F32" s="41"/>
      <c r="G32" s="62"/>
      <c r="H32" s="41"/>
      <c r="I32" s="62"/>
    </row>
    <row r="33" spans="2:9" ht="16.5" customHeight="1">
      <c r="B33" s="88" t="s">
        <v>89</v>
      </c>
      <c r="C33" s="88"/>
      <c r="D33" s="88"/>
      <c r="E33" s="88"/>
      <c r="F33" s="88"/>
      <c r="G33" s="88"/>
      <c r="H33" s="90">
        <v>2.8</v>
      </c>
      <c r="I33" s="91"/>
    </row>
    <row r="34" spans="2:10" ht="14.25" thickBot="1">
      <c r="B34" s="87" t="s">
        <v>91</v>
      </c>
      <c r="C34" s="87"/>
      <c r="D34" s="87"/>
      <c r="E34" s="87"/>
      <c r="F34" s="87"/>
      <c r="G34" s="87"/>
      <c r="H34" s="89">
        <f>J29*H33*6000</f>
        <v>0</v>
      </c>
      <c r="I34" s="89"/>
      <c r="J34"/>
    </row>
    <row r="35" spans="2:9" ht="14.25" thickTop="1">
      <c r="B35" s="44"/>
      <c r="C35" s="48"/>
      <c r="D35" s="47"/>
      <c r="E35" s="63"/>
      <c r="F35" s="47"/>
      <c r="G35" s="63"/>
      <c r="H35" s="47"/>
      <c r="I35" s="63"/>
    </row>
    <row r="36" spans="2:9" ht="13.5">
      <c r="B36" s="43"/>
      <c r="C36" s="42"/>
      <c r="D36" s="47"/>
      <c r="E36" s="64"/>
      <c r="F36" s="47"/>
      <c r="G36" s="63"/>
      <c r="H36" s="47"/>
      <c r="I36" s="63"/>
    </row>
    <row r="37" spans="2:9" ht="13.5">
      <c r="B37" s="42"/>
      <c r="C37" s="42"/>
      <c r="D37" s="42"/>
      <c r="E37" s="65"/>
      <c r="F37" s="42"/>
      <c r="G37" s="46"/>
      <c r="H37" s="42"/>
      <c r="I37" s="46"/>
    </row>
    <row r="38" spans="2:9" ht="13.5">
      <c r="B38" s="42"/>
      <c r="C38" s="42"/>
      <c r="D38" s="42"/>
      <c r="E38" s="46"/>
      <c r="F38" s="42"/>
      <c r="G38" s="46"/>
      <c r="H38" s="42"/>
      <c r="I38" s="46"/>
    </row>
    <row r="39" spans="2:9" ht="13.5">
      <c r="B39" s="43"/>
      <c r="C39" s="42"/>
      <c r="D39" s="42"/>
      <c r="E39" s="46"/>
      <c r="F39" s="42"/>
      <c r="G39" s="46"/>
      <c r="H39" s="42"/>
      <c r="I39" s="46"/>
    </row>
    <row r="40" spans="2:9" ht="13.5">
      <c r="B40" s="45"/>
      <c r="C40" s="42"/>
      <c r="D40" s="42"/>
      <c r="E40" s="46"/>
      <c r="F40" s="42"/>
      <c r="G40" s="46"/>
      <c r="H40" s="42"/>
      <c r="I40" s="46"/>
    </row>
    <row r="41" spans="2:9" ht="13.5">
      <c r="B41" s="43"/>
      <c r="C41" s="42"/>
      <c r="F41" s="42"/>
      <c r="G41" s="46"/>
      <c r="H41" s="42"/>
      <c r="I41" s="46"/>
    </row>
    <row r="42" spans="2:9" ht="13.5">
      <c r="B42" s="43"/>
      <c r="C42" s="42"/>
      <c r="D42" s="42"/>
      <c r="E42" s="46"/>
      <c r="F42" s="42"/>
      <c r="G42" s="46"/>
      <c r="H42" s="42"/>
      <c r="I42" s="46"/>
    </row>
    <row r="43" spans="2:9" ht="13.5">
      <c r="B43" s="42"/>
      <c r="C43" s="42"/>
      <c r="D43" s="42"/>
      <c r="E43" s="46"/>
      <c r="F43" s="42"/>
      <c r="G43" s="46"/>
      <c r="H43" s="42"/>
      <c r="I43" s="46"/>
    </row>
    <row r="44" spans="2:9" ht="13.5">
      <c r="B44" s="42"/>
      <c r="C44" s="42"/>
      <c r="D44" s="42"/>
      <c r="E44" s="46"/>
      <c r="F44" s="42"/>
      <c r="G44" s="46"/>
      <c r="H44" s="42"/>
      <c r="I44" s="46"/>
    </row>
    <row r="45" spans="2:3" ht="13.5">
      <c r="B45" s="42"/>
      <c r="C45" s="31"/>
    </row>
    <row r="46" spans="2:3" ht="13.5">
      <c r="B46" s="31"/>
      <c r="C46" s="31"/>
    </row>
    <row r="47" spans="2:3" ht="13.5">
      <c r="B47" s="31"/>
      <c r="C47" s="31"/>
    </row>
    <row r="48" spans="2:3" ht="13.5">
      <c r="B48" s="31"/>
      <c r="C48" s="31"/>
    </row>
    <row r="49" spans="2:3" ht="13.5">
      <c r="B49" s="31"/>
      <c r="C49" s="31"/>
    </row>
    <row r="50" spans="2:3" ht="13.5">
      <c r="B50" s="31"/>
      <c r="C50" s="31"/>
    </row>
    <row r="51" spans="2:3" ht="13.5">
      <c r="B51" s="31"/>
      <c r="C51" s="31"/>
    </row>
    <row r="52" spans="2:3" ht="13.5">
      <c r="B52" s="31"/>
      <c r="C52" s="31"/>
    </row>
    <row r="53" spans="2:3" ht="13.5">
      <c r="B53" s="31"/>
      <c r="C53" s="31"/>
    </row>
    <row r="54" spans="2:3" ht="13.5">
      <c r="B54" s="31"/>
      <c r="C54" s="31"/>
    </row>
    <row r="55" spans="2:3" ht="13.5">
      <c r="B55" s="31"/>
      <c r="C55" s="31"/>
    </row>
    <row r="56" spans="2:3" ht="13.5">
      <c r="B56" s="31"/>
      <c r="C56" s="31"/>
    </row>
    <row r="57" spans="2:3" ht="13.5">
      <c r="B57" s="31"/>
      <c r="C57" s="31"/>
    </row>
    <row r="58" spans="2:3" ht="13.5">
      <c r="B58" s="31"/>
      <c r="C58" s="31"/>
    </row>
    <row r="59" spans="2:3" ht="13.5">
      <c r="B59" s="31"/>
      <c r="C59" s="31"/>
    </row>
    <row r="60" spans="2:3" ht="13.5">
      <c r="B60" s="31"/>
      <c r="C60" s="31"/>
    </row>
    <row r="61" spans="2:3" ht="13.5">
      <c r="B61" s="31"/>
      <c r="C61" s="31"/>
    </row>
  </sheetData>
  <sheetProtection/>
  <mergeCells count="22">
    <mergeCell ref="H28:I28"/>
    <mergeCell ref="D30:I30"/>
    <mergeCell ref="B1:J1"/>
    <mergeCell ref="D8:J8"/>
    <mergeCell ref="F14:I14"/>
    <mergeCell ref="H11:I11"/>
    <mergeCell ref="F23:I23"/>
    <mergeCell ref="B32:D32"/>
    <mergeCell ref="C29:C30"/>
    <mergeCell ref="D29:I29"/>
    <mergeCell ref="F25:I25"/>
    <mergeCell ref="F26:I26"/>
    <mergeCell ref="F24:I24"/>
    <mergeCell ref="A9:B9"/>
    <mergeCell ref="D9:E9"/>
    <mergeCell ref="F9:G9"/>
    <mergeCell ref="H9:I9"/>
    <mergeCell ref="B34:G34"/>
    <mergeCell ref="B33:G33"/>
    <mergeCell ref="H34:I34"/>
    <mergeCell ref="H33:I33"/>
    <mergeCell ref="A29:B30"/>
  </mergeCells>
  <dataValidations count="1">
    <dataValidation type="list" allowBlank="1" showInputMessage="1" showErrorMessage="1" sqref="G15:G17 I27 G27:G28 E27:E28 I18:I22 G18:G22 E18:E22 I15:I17 E10:E17 I12:I13 I10 G10:G13">
      <formula1>"○"</formula1>
    </dataValidation>
  </dataValidations>
  <printOptions/>
  <pageMargins left="0.41" right="0.37" top="0.4724409448818898" bottom="0.5118110236220472" header="0.31496062992125984" footer="0.31496062992125984"/>
  <pageSetup fitToHeight="1" fitToWidth="1" horizontalDpi="300" verticalDpi="300" orientation="portrait" paperSize="9" scale="96" r:id="rId1"/>
  <headerFooter alignWithMargins="0">
    <oddHeader>&amp;R別紙１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村山</cp:lastModifiedBy>
  <cp:lastPrinted>2017-05-22T00:15:15Z</cp:lastPrinted>
  <dcterms:created xsi:type="dcterms:W3CDTF">1998-04-22T02:23:04Z</dcterms:created>
  <dcterms:modified xsi:type="dcterms:W3CDTF">2017-11-27T06:35:09Z</dcterms:modified>
  <cp:category/>
  <cp:version/>
  <cp:contentType/>
  <cp:contentStatus/>
</cp:coreProperties>
</file>